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!!Linke!!\Privat\Hütte\"/>
    </mc:Choice>
  </mc:AlternateContent>
  <bookViews>
    <workbookView xWindow="0" yWindow="0" windowWidth="15180" windowHeight="8640"/>
  </bookViews>
  <sheets>
    <sheet name="Abrechnung_Arminenhütte" sheetId="1" r:id="rId1"/>
  </sheets>
  <definedNames>
    <definedName name="_xlnm.Print_Area" localSheetId="0">Abrechnung_Arminenhütte!$A$1:$H$111</definedName>
  </definedNames>
  <calcPr calcId="162913"/>
</workbook>
</file>

<file path=xl/calcChain.xml><?xml version="1.0" encoding="utf-8"?>
<calcChain xmlns="http://schemas.openxmlformats.org/spreadsheetml/2006/main">
  <c r="H30" i="1" l="1"/>
  <c r="H80" i="1"/>
  <c r="H79" i="1"/>
  <c r="H77" i="1"/>
  <c r="H76" i="1"/>
  <c r="H75" i="1"/>
  <c r="H74" i="1"/>
  <c r="H72" i="1"/>
  <c r="H71" i="1"/>
  <c r="H70" i="1"/>
  <c r="H68" i="1"/>
  <c r="H67" i="1"/>
  <c r="H66" i="1"/>
  <c r="H64" i="1"/>
  <c r="H63" i="1"/>
  <c r="H62" i="1"/>
  <c r="F77" i="1"/>
  <c r="F76" i="1"/>
  <c r="F75" i="1"/>
  <c r="F74" i="1"/>
  <c r="F72" i="1"/>
  <c r="F71" i="1"/>
  <c r="F70" i="1"/>
  <c r="F68" i="1"/>
  <c r="F67" i="1"/>
  <c r="F66" i="1"/>
  <c r="F64" i="1"/>
  <c r="F63" i="1"/>
  <c r="F62" i="1"/>
  <c r="F61" i="1"/>
  <c r="H61" i="1" s="1"/>
  <c r="F23" i="1"/>
  <c r="H23" i="1" s="1"/>
  <c r="H12" i="1"/>
  <c r="H15" i="1"/>
  <c r="H16" i="1"/>
  <c r="H17" i="1"/>
  <c r="H18" i="1"/>
  <c r="H20" i="1"/>
  <c r="H88" i="1"/>
  <c r="H89" i="1"/>
  <c r="H97" i="1" s="1"/>
  <c r="H90" i="1"/>
  <c r="H91" i="1"/>
  <c r="H92" i="1"/>
  <c r="H93" i="1"/>
  <c r="H94" i="1"/>
  <c r="H26" i="1" l="1"/>
  <c r="H35" i="1" s="1"/>
  <c r="H32" i="1" s="1"/>
  <c r="H83" i="1"/>
  <c r="H28" i="1" s="1"/>
</calcChain>
</file>

<file path=xl/comments1.xml><?xml version="1.0" encoding="utf-8"?>
<comments xmlns="http://schemas.openxmlformats.org/spreadsheetml/2006/main">
  <authors>
    <author>Thomas Pfeiffer</author>
  </authors>
  <commentList>
    <comment ref="D23" authorId="0" shapeId="0">
      <text>
        <r>
          <rPr>
            <b/>
            <sz val="8"/>
            <color indexed="10"/>
            <rFont val="Tahoma"/>
            <family val="2"/>
          </rPr>
          <t>Stromverbrauch Anfangsbestand</t>
        </r>
      </text>
    </comment>
    <comment ref="E23" authorId="0" shapeId="0">
      <text>
        <r>
          <rPr>
            <b/>
            <sz val="8"/>
            <color indexed="10"/>
            <rFont val="Tahoma"/>
            <family val="2"/>
          </rPr>
          <t>Stromverbrauch Endstand bei Abreise</t>
        </r>
      </text>
    </comment>
    <comment ref="F32" authorId="0" shapeId="0">
      <text>
        <r>
          <rPr>
            <b/>
            <sz val="8"/>
            <color indexed="10"/>
            <rFont val="Tahoma"/>
            <family val="2"/>
          </rPr>
          <t>Wenn Sie eine Spende in die Hüttenkasse geben wollen, tragen Sie hier den Betrag ein auf den aufgerundet werden soll.</t>
        </r>
      </text>
    </comment>
  </commentList>
</comments>
</file>

<file path=xl/sharedStrings.xml><?xml version="1.0" encoding="utf-8"?>
<sst xmlns="http://schemas.openxmlformats.org/spreadsheetml/2006/main" count="76" uniqueCount="67">
  <si>
    <t>Abrechnung Arminenhütte</t>
  </si>
  <si>
    <t>Name</t>
  </si>
  <si>
    <t>bis</t>
  </si>
  <si>
    <t>Hüttengebühren</t>
  </si>
  <si>
    <t>Übernachtungen (einschließlich Tagesaufenthalte)</t>
  </si>
  <si>
    <t>Tagesaufenthalte (ohne Übernachtung)</t>
  </si>
  <si>
    <t>Anzahl</t>
  </si>
  <si>
    <t>2.</t>
  </si>
  <si>
    <t>Getränke</t>
  </si>
  <si>
    <t>0,5 l Weizen</t>
  </si>
  <si>
    <t>1,0 l Orangensaft</t>
  </si>
  <si>
    <t>Ankunft</t>
  </si>
  <si>
    <t>Abreise</t>
  </si>
  <si>
    <t>Summe Getränke</t>
  </si>
  <si>
    <t>Spende</t>
  </si>
  <si>
    <t>Gesamtsumme</t>
  </si>
  <si>
    <t>Korkgeld für mitgebrachte Getränke pro Flasche</t>
  </si>
  <si>
    <t>Korkgeld für mitgebrachtes Bier pro Liter</t>
  </si>
  <si>
    <t>Aufrunden auf</t>
  </si>
  <si>
    <t>► Personen</t>
  </si>
  <si>
    <t>► Gäste</t>
  </si>
  <si>
    <t>■ Kinder (bis 16 Jahre)</t>
  </si>
  <si>
    <t>■ Erwachsene</t>
  </si>
  <si>
    <t>► Stromverbrauch (kWh)</t>
  </si>
  <si>
    <t>Summe Hüttengebühren</t>
  </si>
  <si>
    <t>Aufenthalt vom</t>
  </si>
  <si>
    <t>1.</t>
  </si>
  <si>
    <t>(Berechnung Seite 2)</t>
  </si>
  <si>
    <t>Summe Ausgaben</t>
  </si>
  <si>
    <t>Ausgaben</t>
  </si>
  <si>
    <t>(bitte vorher mit dem Hüttenwart abstimmen)</t>
  </si>
  <si>
    <t>Bezeichnung</t>
  </si>
  <si>
    <t>Menge</t>
  </si>
  <si>
    <t>Datum</t>
  </si>
  <si>
    <t xml:space="preserve">Bitte die ausgefüllte Abrechnung </t>
  </si>
  <si>
    <t xml:space="preserve">baldmöglichst an nebenstehende </t>
  </si>
  <si>
    <t>3.</t>
  </si>
  <si>
    <t>Anmerkungen zur Hütte</t>
  </si>
  <si>
    <t>Zustand der Hütte</t>
  </si>
  <si>
    <t>Ausgeführte Arbeiten</t>
  </si>
  <si>
    <t>!</t>
  </si>
  <si>
    <t>Unterschrift</t>
  </si>
  <si>
    <t>Jürgen Linke Arminenhütte</t>
  </si>
  <si>
    <t>0,7 l Zitronensprudel</t>
  </si>
  <si>
    <t>0,5 l Cola/Fanta</t>
  </si>
  <si>
    <t>1,0 l Cola/Fanta</t>
  </si>
  <si>
    <t>0,3 l Pils</t>
  </si>
  <si>
    <t>x Betrag €</t>
  </si>
  <si>
    <t>= Summe €</t>
  </si>
  <si>
    <t>- Abreise</t>
  </si>
  <si>
    <t>= Verbrauch</t>
  </si>
  <si>
    <t>x Preis €</t>
  </si>
  <si>
    <t>IBAN</t>
  </si>
  <si>
    <t>DE06 5001 0517 0565 8441 55</t>
  </si>
  <si>
    <t>E-Mail</t>
  </si>
  <si>
    <t>Allg. Deutsche Direktbank</t>
  </si>
  <si>
    <t>0,5 l Pils</t>
  </si>
  <si>
    <t>0,5 l Radler</t>
  </si>
  <si>
    <t>1,0 l Mineralwasser</t>
  </si>
  <si>
    <t>0,5 l Apfel-Schorle</t>
  </si>
  <si>
    <t>► Aktive</t>
  </si>
  <si>
    <t>► AHAH</t>
  </si>
  <si>
    <t>Adresse oder per E-Mail senden.</t>
  </si>
  <si>
    <t>Bitte das Formular an die untenstehende Adresse oder E-Mail senden und</t>
  </si>
  <si>
    <t>arminenhuette@online.de</t>
  </si>
  <si>
    <t>Mindestübernachtungsgebühren für Gästegruppen 40€ pro Nacht</t>
  </si>
  <si>
    <t>den offenen Betrag auf folgendes Konto überweisen: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</si>
</sst>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d/m/yyyy"/>
  </numFmts>
  <fonts count="19">
    <font>
      <sz val="10"/>
      <name val="TheSans"/>
    </font>
    <font>
      <sz val="10"/>
      <name val="TheSans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/>
      <sz val="10"/>
      <color indexed="12"/>
      <name val="TheSans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b/>
      <sz val="8"/>
      <color indexed="10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ashed">
        <color theme="0" tint="-0.14996795556505021"/>
      </left>
      <right style="dashed">
        <color theme="0" tint="-0.14996795556505021"/>
      </right>
      <top/>
      <bottom style="dashed">
        <color indexed="64"/>
      </bottom>
      <diagonal/>
    </border>
    <border>
      <left style="dashed">
        <color theme="0" tint="-0.14996795556505021"/>
      </left>
      <right/>
      <top/>
      <bottom style="thin">
        <color indexed="64"/>
      </bottom>
      <diagonal/>
    </border>
    <border>
      <left/>
      <right style="dashed">
        <color theme="0" tint="-0.14996795556505021"/>
      </right>
      <top/>
      <bottom style="thin">
        <color indexed="64"/>
      </bottom>
      <diagonal/>
    </border>
    <border>
      <left style="dashed">
        <color theme="0" tint="-0.14996795556505021"/>
      </left>
      <right/>
      <top/>
      <bottom/>
      <diagonal/>
    </border>
    <border>
      <left/>
      <right style="dashed">
        <color theme="0" tint="-0.14996795556505021"/>
      </right>
      <top/>
      <bottom/>
      <diagonal/>
    </border>
    <border>
      <left style="dashed">
        <color theme="0" tint="-0.14996795556505021"/>
      </left>
      <right/>
      <top/>
      <bottom style="dashed">
        <color indexed="64"/>
      </bottom>
      <diagonal/>
    </border>
    <border>
      <left/>
      <right style="dashed">
        <color theme="0" tint="-0.14996795556505021"/>
      </right>
      <top/>
      <bottom style="dashed">
        <color indexed="64"/>
      </bottom>
      <diagonal/>
    </border>
    <border>
      <left style="dashed">
        <color theme="0" tint="-0.14996795556505021"/>
      </left>
      <right style="dashed">
        <color theme="0" tint="-0.14996795556505021"/>
      </right>
      <top/>
      <bottom style="thin">
        <color indexed="64"/>
      </bottom>
      <diagonal/>
    </border>
    <border>
      <left style="dashed">
        <color theme="0" tint="-0.14996795556505021"/>
      </left>
      <right style="dashed">
        <color theme="0" tint="-0.14996795556505021"/>
      </right>
      <top/>
      <bottom/>
      <diagonal/>
    </border>
    <border>
      <left/>
      <right/>
      <top style="thin">
        <color indexed="64"/>
      </top>
      <bottom/>
      <diagonal/>
    </border>
    <border>
      <left style="dashed">
        <color theme="0" tint="-0.14996795556505021"/>
      </left>
      <right style="dashed">
        <color theme="0" tint="-0.14996795556505021"/>
      </right>
      <top style="thin">
        <color indexed="64"/>
      </top>
      <bottom style="dashed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5" fillId="0" borderId="0" xfId="0" applyFont="1"/>
    <xf numFmtId="0" fontId="2" fillId="0" borderId="2" xfId="0" applyFont="1" applyBorder="1"/>
    <xf numFmtId="2" fontId="2" fillId="0" borderId="2" xfId="0" applyNumberFormat="1" applyFont="1" applyBorder="1"/>
    <xf numFmtId="0" fontId="2" fillId="0" borderId="2" xfId="0" applyFont="1" applyBorder="1" applyProtection="1"/>
    <xf numFmtId="2" fontId="2" fillId="0" borderId="0" xfId="0" applyNumberFormat="1" applyFont="1" applyBorder="1"/>
    <xf numFmtId="2" fontId="5" fillId="0" borderId="0" xfId="0" applyNumberFormat="1" applyFont="1" applyBorder="1"/>
    <xf numFmtId="0" fontId="2" fillId="0" borderId="0" xfId="0" applyFont="1" applyBorder="1"/>
    <xf numFmtId="0" fontId="7" fillId="0" borderId="1" xfId="0" applyFont="1" applyBorder="1" applyAlignment="1">
      <alignment horizontal="right"/>
    </xf>
    <xf numFmtId="164" fontId="5" fillId="0" borderId="3" xfId="0" applyNumberFormat="1" applyFont="1" applyBorder="1"/>
    <xf numFmtId="0" fontId="8" fillId="0" borderId="0" xfId="0" applyFont="1"/>
    <xf numFmtId="0" fontId="9" fillId="0" borderId="0" xfId="0" applyFont="1"/>
    <xf numFmtId="164" fontId="8" fillId="0" borderId="3" xfId="0" applyNumberFormat="1" applyFont="1" applyBorder="1"/>
    <xf numFmtId="0" fontId="2" fillId="0" borderId="0" xfId="0" applyFont="1" applyBorder="1" applyProtection="1"/>
    <xf numFmtId="0" fontId="7" fillId="0" borderId="0" xfId="0" applyFont="1" applyAlignment="1">
      <alignment horizontal="right"/>
    </xf>
    <xf numFmtId="0" fontId="3" fillId="0" borderId="0" xfId="0" applyFont="1" applyBorder="1"/>
    <xf numFmtId="0" fontId="2" fillId="0" borderId="4" xfId="0" applyFont="1" applyFill="1" applyBorder="1" applyProtection="1">
      <protection locked="0"/>
    </xf>
    <xf numFmtId="0" fontId="2" fillId="0" borderId="0" xfId="0" applyFont="1" applyFill="1"/>
    <xf numFmtId="0" fontId="2" fillId="0" borderId="0" xfId="0" applyFont="1" applyFill="1" applyProtection="1"/>
    <xf numFmtId="0" fontId="2" fillId="0" borderId="5" xfId="0" applyFont="1" applyFill="1" applyBorder="1" applyProtection="1">
      <protection locked="0"/>
    </xf>
    <xf numFmtId="2" fontId="5" fillId="0" borderId="0" xfId="0" applyNumberFormat="1" applyFont="1"/>
    <xf numFmtId="0" fontId="2" fillId="0" borderId="2" xfId="0" applyFont="1" applyFill="1" applyBorder="1" applyProtection="1"/>
    <xf numFmtId="165" fontId="4" fillId="0" borderId="4" xfId="0" applyNumberFormat="1" applyFont="1" applyBorder="1" applyProtection="1">
      <protection locked="0"/>
    </xf>
    <xf numFmtId="0" fontId="5" fillId="0" borderId="0" xfId="0" applyFont="1" applyBorder="1"/>
    <xf numFmtId="164" fontId="2" fillId="0" borderId="4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left"/>
    </xf>
    <xf numFmtId="8" fontId="5" fillId="0" borderId="3" xfId="0" applyNumberFormat="1" applyFont="1" applyBorder="1"/>
    <xf numFmtId="8" fontId="10" fillId="0" borderId="3" xfId="0" applyNumberFormat="1" applyFont="1" applyBorder="1"/>
    <xf numFmtId="0" fontId="13" fillId="0" borderId="0" xfId="0" applyFont="1"/>
    <xf numFmtId="0" fontId="14" fillId="0" borderId="0" xfId="0" applyFont="1"/>
    <xf numFmtId="0" fontId="8" fillId="0" borderId="0" xfId="0" applyFont="1" applyAlignment="1">
      <alignment horizontal="right"/>
    </xf>
    <xf numFmtId="0" fontId="2" fillId="0" borderId="0" xfId="0" applyFont="1" applyFill="1" applyBorder="1" applyProtection="1"/>
    <xf numFmtId="14" fontId="2" fillId="0" borderId="4" xfId="0" applyNumberFormat="1" applyFont="1" applyBorder="1" applyProtection="1">
      <protection locked="0"/>
    </xf>
    <xf numFmtId="0" fontId="2" fillId="0" borderId="4" xfId="0" applyFont="1" applyBorder="1" applyProtection="1">
      <protection locked="0"/>
    </xf>
    <xf numFmtId="44" fontId="2" fillId="0" borderId="0" xfId="1" applyFont="1"/>
    <xf numFmtId="164" fontId="2" fillId="0" borderId="0" xfId="0" applyNumberFormat="1" applyFont="1"/>
    <xf numFmtId="0" fontId="11" fillId="0" borderId="1" xfId="0" quotePrefix="1" applyFont="1" applyBorder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1" xfId="0" applyFont="1" applyBorder="1"/>
    <xf numFmtId="0" fontId="7" fillId="0" borderId="1" xfId="0" quotePrefix="1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2" fillId="0" borderId="4" xfId="0" applyFont="1" applyFill="1" applyBorder="1" applyProtection="1"/>
    <xf numFmtId="0" fontId="2" fillId="0" borderId="0" xfId="0" applyFont="1" applyAlignment="1">
      <alignment horizontal="right" indent="1"/>
    </xf>
    <xf numFmtId="0" fontId="6" fillId="0" borderId="0" xfId="2" applyAlignment="1" applyProtection="1"/>
    <xf numFmtId="2" fontId="5" fillId="0" borderId="4" xfId="0" applyNumberFormat="1" applyFont="1" applyBorder="1"/>
    <xf numFmtId="0" fontId="16" fillId="0" borderId="0" xfId="0" applyFont="1" applyBorder="1" applyAlignment="1">
      <alignment horizontal="left" indent="1"/>
    </xf>
    <xf numFmtId="0" fontId="18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 indent="1"/>
    </xf>
    <xf numFmtId="0" fontId="8" fillId="0" borderId="1" xfId="0" applyFont="1" applyBorder="1"/>
    <xf numFmtId="2" fontId="5" fillId="0" borderId="3" xfId="0" applyNumberFormat="1" applyFont="1" applyBorder="1"/>
    <xf numFmtId="2" fontId="5" fillId="0" borderId="7" xfId="0" applyNumberFormat="1" applyFont="1" applyBorder="1"/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2" fillId="0" borderId="11" xfId="0" applyFont="1" applyBorder="1"/>
    <xf numFmtId="0" fontId="2" fillId="0" borderId="12" xfId="0" applyFont="1" applyFill="1" applyBorder="1" applyProtection="1"/>
    <xf numFmtId="0" fontId="7" fillId="0" borderId="15" xfId="0" applyFont="1" applyBorder="1" applyAlignment="1">
      <alignment horizontal="right"/>
    </xf>
    <xf numFmtId="2" fontId="2" fillId="0" borderId="16" xfId="0" applyNumberFormat="1" applyFont="1" applyBorder="1"/>
    <xf numFmtId="2" fontId="2" fillId="0" borderId="8" xfId="0" applyNumberFormat="1" applyFont="1" applyBorder="1" applyProtection="1">
      <protection locked="0"/>
    </xf>
    <xf numFmtId="2" fontId="5" fillId="0" borderId="17" xfId="0" applyNumberFormat="1" applyFont="1" applyBorder="1"/>
    <xf numFmtId="2" fontId="5" fillId="0" borderId="6" xfId="0" applyNumberFormat="1" applyFont="1" applyBorder="1"/>
    <xf numFmtId="0" fontId="7" fillId="0" borderId="15" xfId="0" quotePrefix="1" applyFont="1" applyBorder="1" applyAlignment="1">
      <alignment horizontal="right"/>
    </xf>
    <xf numFmtId="0" fontId="2" fillId="0" borderId="18" xfId="0" applyFont="1" applyFill="1" applyBorder="1" applyProtection="1">
      <protection locked="0"/>
    </xf>
    <xf numFmtId="0" fontId="2" fillId="0" borderId="8" xfId="0" applyFont="1" applyFill="1" applyBorder="1" applyProtection="1">
      <protection locked="0"/>
    </xf>
    <xf numFmtId="0" fontId="2" fillId="0" borderId="16" xfId="0" applyFont="1" applyFill="1" applyBorder="1" applyProtection="1"/>
    <xf numFmtId="0" fontId="2" fillId="0" borderId="8" xfId="0" applyFont="1" applyBorder="1"/>
    <xf numFmtId="0" fontId="2" fillId="0" borderId="18" xfId="0" applyFont="1" applyBorder="1"/>
    <xf numFmtId="2" fontId="2" fillId="0" borderId="16" xfId="0" applyNumberFormat="1" applyFont="1" applyBorder="1" applyAlignment="1">
      <alignment horizontal="right" indent="1"/>
    </xf>
    <xf numFmtId="2" fontId="2" fillId="0" borderId="8" xfId="0" applyNumberFormat="1" applyFont="1" applyBorder="1" applyAlignment="1">
      <alignment horizontal="right" indent="1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2" fontId="2" fillId="0" borderId="4" xfId="0" applyNumberFormat="1" applyFont="1" applyBorder="1" applyAlignment="1" applyProtection="1">
      <alignment horizontal="left"/>
      <protection locked="0"/>
    </xf>
    <xf numFmtId="2" fontId="2" fillId="0" borderId="6" xfId="0" applyNumberFormat="1" applyFont="1" applyBorder="1" applyAlignment="1" applyProtection="1">
      <alignment horizontal="left"/>
      <protection locked="0"/>
    </xf>
    <xf numFmtId="2" fontId="4" fillId="0" borderId="4" xfId="0" applyNumberFormat="1" applyFont="1" applyBorder="1" applyAlignment="1" applyProtection="1">
      <alignment horizontal="left"/>
      <protection locked="0"/>
    </xf>
    <xf numFmtId="0" fontId="2" fillId="0" borderId="4" xfId="0" applyFont="1" applyFill="1" applyBorder="1" applyProtection="1">
      <protection locked="0"/>
    </xf>
    <xf numFmtId="0" fontId="15" fillId="0" borderId="0" xfId="0" applyFont="1" applyAlignment="1">
      <alignment horizontal="center" vertical="center"/>
    </xf>
    <xf numFmtId="0" fontId="2" fillId="0" borderId="0" xfId="0" applyFont="1" applyFill="1" applyBorder="1" applyProtection="1">
      <protection locked="0"/>
    </xf>
  </cellXfs>
  <cellStyles count="3">
    <cellStyle name="Euro" xfId="1"/>
    <cellStyle name="Link" xfId="2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762000</xdr:colOff>
      <xdr:row>0</xdr:row>
      <xdr:rowOff>9525</xdr:rowOff>
    </xdr:from>
    <xdr:to>
      <xdr:col>7</xdr:col>
      <xdr:colOff>600807</xdr:colOff>
      <xdr:row>5</xdr:row>
      <xdr:rowOff>19050</xdr:rowOff>
    </xdr:to>
    <xdr:pic>
      <xdr:nvPicPr>
        <xdr:cNvPr id="1077" name="Picture 8" descr="zirkel2">
          <a:extLst>
            <a:ext uri="{FF2B5EF4-FFF2-40B4-BE49-F238E27FC236}">
              <a16:creationId xmlns:a16="http://schemas.microsoft.com/office/drawing/2014/main" id="{E665932B-630B-40AF-9907-325F83B6B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9525"/>
          <a:ext cx="7334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102</xdr:row>
      <xdr:rowOff>9525</xdr:rowOff>
    </xdr:from>
    <xdr:to>
      <xdr:col>3</xdr:col>
      <xdr:colOff>657225</xdr:colOff>
      <xdr:row>110</xdr:row>
      <xdr:rowOff>114300</xdr:rowOff>
    </xdr:to>
    <xdr:sp macro="" textlink="">
      <xdr:nvSpPr>
        <xdr:cNvPr id="1038" name="Text Box 14">
          <a:extLst>
            <a:ext uri="{FF2B5EF4-FFF2-40B4-BE49-F238E27FC236}">
              <a16:creationId xmlns:a16="http://schemas.microsoft.com/office/drawing/2014/main" id="{52CDAF33-FA2C-409D-BED4-F25E23632218}"/>
            </a:ext>
          </a:extLst>
        </xdr:cNvPr>
        <xdr:cNvSpPr txBox="1">
          <a:spLocks noChangeArrowheads="1"/>
        </xdr:cNvSpPr>
      </xdr:nvSpPr>
      <xdr:spPr bwMode="auto">
        <a:xfrm>
          <a:off x="114300" y="17268825"/>
          <a:ext cx="2590800" cy="1409700"/>
        </a:xfrm>
        <a:prstGeom prst="rect">
          <a:avLst/>
        </a:prstGeom>
        <a:solidFill>
          <a:srgbClr val="FFFFFF"/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Jürgen Linke</a:t>
          </a: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Am Weiher 12</a:t>
          </a:r>
        </a:p>
        <a:p>
          <a:pPr algn="l" rtl="0">
            <a:defRPr sz="1000"/>
          </a:pPr>
          <a:endParaRPr lang="de-DE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72108 Rottenburg-Hailfingen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minenhuette@online.de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1"/>
  <sheetViews>
    <sheetView tabSelected="1" zoomScale="130" zoomScaleNormal="130" workbookViewId="0">
      <pane ySplit="7" topLeftCell="A8" activePane="bottomLeft" state="frozen"/>
      <selection pane="bottomLeft" activeCell="A13" sqref="A13"/>
    </sheetView>
  </sheetViews>
  <sheetFormatPr baseColWidth="10" defaultColWidth="0" defaultRowHeight="12.75" zeroHeight="1"/>
  <cols>
    <col min="1" max="1" width="5.5703125" style="1" customWidth="1"/>
    <col min="2" max="7" width="10.5703125" style="1" customWidth="1"/>
    <col min="8" max="8" width="9" style="1" customWidth="1"/>
    <col min="9" max="16384" width="0" style="1" hidden="1"/>
  </cols>
  <sheetData>
    <row r="1" spans="1:8" ht="20.25">
      <c r="A1" s="19" t="s">
        <v>0</v>
      </c>
      <c r="B1" s="11"/>
      <c r="C1" s="11"/>
      <c r="D1" s="11"/>
      <c r="E1" s="11"/>
      <c r="F1" s="11"/>
      <c r="G1" s="11"/>
      <c r="H1" s="11"/>
    </row>
    <row r="2" spans="1:8" ht="13.5" thickBot="1">
      <c r="A2" s="6"/>
      <c r="B2" s="6"/>
      <c r="C2" s="6"/>
      <c r="D2" s="6"/>
      <c r="E2" s="6"/>
      <c r="F2" s="6"/>
      <c r="G2" s="6"/>
      <c r="H2" s="11"/>
    </row>
    <row r="3" spans="1:8"/>
    <row r="4" spans="1:8" ht="15.75">
      <c r="B4" s="18" t="s">
        <v>1</v>
      </c>
      <c r="C4" s="76"/>
      <c r="D4" s="76"/>
      <c r="E4" s="76"/>
    </row>
    <row r="5" spans="1:8">
      <c r="B5" s="3"/>
    </row>
    <row r="6" spans="1:8" ht="14.25">
      <c r="B6" s="18" t="s">
        <v>25</v>
      </c>
      <c r="C6" s="26"/>
      <c r="D6" s="18" t="s">
        <v>2</v>
      </c>
      <c r="E6" s="26"/>
    </row>
    <row r="7" spans="1:8" ht="4.5" customHeight="1"/>
    <row r="8" spans="1:8"/>
    <row r="9" spans="1:8" s="15" customFormat="1" ht="15.75">
      <c r="A9" s="34" t="s">
        <v>26</v>
      </c>
      <c r="B9" s="14" t="s">
        <v>3</v>
      </c>
    </row>
    <row r="10" spans="1:8">
      <c r="B10" s="2"/>
      <c r="C10" s="2"/>
      <c r="D10" s="2"/>
      <c r="E10" s="2"/>
      <c r="F10" s="12" t="s">
        <v>6</v>
      </c>
      <c r="G10" s="12" t="s">
        <v>47</v>
      </c>
      <c r="H10" s="40" t="s">
        <v>48</v>
      </c>
    </row>
    <row r="11" spans="1:8" ht="20.100000000000001" customHeight="1">
      <c r="B11" s="5" t="s">
        <v>5</v>
      </c>
      <c r="H11" s="5"/>
    </row>
    <row r="12" spans="1:8">
      <c r="C12" s="1" t="s">
        <v>19</v>
      </c>
      <c r="F12" s="20"/>
      <c r="G12" s="4">
        <v>1.5</v>
      </c>
      <c r="H12" s="49" t="str">
        <f>IF(ISBLANK(F12),"",F12*G12)</f>
        <v/>
      </c>
    </row>
    <row r="13" spans="1:8">
      <c r="F13" s="21"/>
      <c r="G13" s="4"/>
      <c r="H13" s="24"/>
    </row>
    <row r="14" spans="1:8">
      <c r="B14" s="5" t="s">
        <v>4</v>
      </c>
      <c r="F14" s="21"/>
      <c r="G14" s="4"/>
      <c r="H14" s="24"/>
    </row>
    <row r="15" spans="1:8" ht="17.100000000000001" customHeight="1">
      <c r="C15" s="1" t="s">
        <v>60</v>
      </c>
      <c r="F15" s="20"/>
      <c r="G15" s="4">
        <v>2</v>
      </c>
      <c r="H15" s="49" t="str">
        <f>IF(ISBLANK(F15),"",F15*G15)</f>
        <v/>
      </c>
    </row>
    <row r="16" spans="1:8" ht="17.100000000000001" customHeight="1">
      <c r="C16" s="1" t="s">
        <v>61</v>
      </c>
      <c r="F16" s="20"/>
      <c r="G16" s="4">
        <v>4</v>
      </c>
      <c r="H16" s="49" t="str">
        <f>IF(ISBLANK(F16),"",F16*G16)</f>
        <v/>
      </c>
    </row>
    <row r="17" spans="2:10" ht="17.100000000000001" customHeight="1">
      <c r="C17" s="1" t="s">
        <v>20</v>
      </c>
      <c r="D17" s="1" t="s">
        <v>22</v>
      </c>
      <c r="F17" s="20"/>
      <c r="G17" s="4">
        <v>6</v>
      </c>
      <c r="H17" s="49" t="str">
        <f>IF(ISBLANK(F17),"",F17*G17)</f>
        <v/>
      </c>
    </row>
    <row r="18" spans="2:10" ht="17.100000000000001" customHeight="1">
      <c r="D18" s="1" t="s">
        <v>21</v>
      </c>
      <c r="F18" s="20"/>
      <c r="G18" s="4">
        <v>2.5</v>
      </c>
      <c r="H18" s="49" t="str">
        <f>IF(ISBLANK(F18),"",F18*G18)</f>
        <v/>
      </c>
    </row>
    <row r="19" spans="2:10">
      <c r="F19" s="21"/>
      <c r="G19" s="4"/>
      <c r="H19" s="24"/>
    </row>
    <row r="20" spans="2:10">
      <c r="B20" s="5" t="s">
        <v>65</v>
      </c>
      <c r="F20" s="82"/>
      <c r="G20" s="9"/>
      <c r="H20" s="10" t="str">
        <f>IF(ISBLANK(F20),"",F20*G20)</f>
        <v/>
      </c>
    </row>
    <row r="21" spans="2:10" ht="5.0999999999999996" customHeight="1">
      <c r="F21" s="35"/>
      <c r="G21" s="4"/>
      <c r="H21" s="24"/>
    </row>
    <row r="22" spans="2:10" ht="9.9499999999999993" customHeight="1">
      <c r="D22" s="45" t="s">
        <v>11</v>
      </c>
      <c r="E22" s="45" t="s">
        <v>12</v>
      </c>
      <c r="F22" s="22"/>
      <c r="G22" s="4"/>
      <c r="H22" s="24"/>
    </row>
    <row r="23" spans="2:10">
      <c r="B23" s="11" t="s">
        <v>23</v>
      </c>
      <c r="C23" s="11"/>
      <c r="D23" s="37"/>
      <c r="E23" s="37"/>
      <c r="F23" s="46" t="str">
        <f>IF(ISBLANK(E23),"",+E23-D23)</f>
        <v/>
      </c>
      <c r="G23" s="9">
        <v>0.45</v>
      </c>
      <c r="H23" s="49" t="str">
        <f>IF(F23="","",F23*G23)</f>
        <v/>
      </c>
    </row>
    <row r="24" spans="2:10" ht="5.0999999999999996" customHeight="1" thickBot="1">
      <c r="B24" s="6"/>
      <c r="C24" s="6"/>
      <c r="D24" s="6"/>
      <c r="E24" s="6"/>
      <c r="F24" s="6"/>
      <c r="G24" s="6"/>
      <c r="H24" s="6"/>
    </row>
    <row r="25" spans="2:10"/>
    <row r="26" spans="2:10" ht="13.5" thickBot="1">
      <c r="B26" s="5" t="s">
        <v>24</v>
      </c>
      <c r="C26" s="5"/>
      <c r="D26" s="5"/>
      <c r="E26" s="5"/>
      <c r="F26" s="5"/>
      <c r="G26" s="5"/>
      <c r="H26" s="13" t="str">
        <f>IF(SUM(H12:H23)&lt;&gt;0,SUM(H12:H23),"")</f>
        <v/>
      </c>
    </row>
    <row r="27" spans="2:10" ht="9.9499999999999993" customHeight="1" thickTop="1">
      <c r="C27" s="5"/>
      <c r="D27" s="5"/>
      <c r="E27" s="5"/>
      <c r="F27" s="5"/>
      <c r="G27" s="5"/>
      <c r="H27" s="10"/>
    </row>
    <row r="28" spans="2:10" ht="13.5" thickBot="1">
      <c r="B28" s="5" t="s">
        <v>13</v>
      </c>
      <c r="C28" s="5"/>
      <c r="D28" s="1" t="s">
        <v>27</v>
      </c>
      <c r="E28" s="5"/>
      <c r="F28" s="5"/>
      <c r="G28" s="5"/>
      <c r="H28" s="13" t="str">
        <f>IF(H83&lt;&gt;0,H83,"")</f>
        <v/>
      </c>
      <c r="J28" s="39"/>
    </row>
    <row r="29" spans="2:10" ht="9.9499999999999993" customHeight="1" thickTop="1">
      <c r="C29" s="5"/>
      <c r="D29" s="5"/>
      <c r="E29" s="5"/>
      <c r="F29" s="5"/>
      <c r="G29" s="5"/>
      <c r="H29" s="10"/>
    </row>
    <row r="30" spans="2:10" ht="13.5" thickBot="1">
      <c r="B30" s="5" t="s">
        <v>28</v>
      </c>
      <c r="C30" s="5"/>
      <c r="D30" s="1" t="s">
        <v>27</v>
      </c>
      <c r="E30" s="5"/>
      <c r="F30" s="5"/>
      <c r="G30" s="5"/>
      <c r="H30" s="31" t="str">
        <f>IF(H97&lt;&gt;"",H97*-1,"")</f>
        <v/>
      </c>
    </row>
    <row r="31" spans="2:10" ht="9.9499999999999993" customHeight="1" thickTop="1">
      <c r="C31" s="5"/>
      <c r="D31" s="5"/>
      <c r="E31" s="5"/>
      <c r="F31" s="5"/>
      <c r="G31" s="5"/>
      <c r="H31" s="10"/>
    </row>
    <row r="32" spans="2:10" ht="13.5" thickBot="1">
      <c r="B32" s="27" t="s">
        <v>14</v>
      </c>
      <c r="C32" s="27"/>
      <c r="D32" s="11" t="s">
        <v>18</v>
      </c>
      <c r="E32" s="27"/>
      <c r="F32" s="28"/>
      <c r="G32" s="27"/>
      <c r="H32" s="13" t="str">
        <f>IF(AND(F32&lt;&gt;0,H35&lt;&gt;""),H35-SUM(H26:H30),"")</f>
        <v/>
      </c>
    </row>
    <row r="33" spans="1:10" ht="5.0999999999999996" customHeight="1" thickTop="1">
      <c r="B33" s="2"/>
      <c r="C33" s="2"/>
      <c r="D33" s="2"/>
      <c r="E33" s="2"/>
      <c r="F33" s="2"/>
      <c r="G33" s="2"/>
      <c r="H33" s="2"/>
    </row>
    <row r="34" spans="1:10" ht="9.9499999999999993" customHeight="1">
      <c r="C34" s="5"/>
      <c r="D34" s="5"/>
      <c r="E34" s="5"/>
      <c r="F34" s="5"/>
      <c r="G34" s="5"/>
      <c r="H34" s="10"/>
      <c r="I34" s="3"/>
    </row>
    <row r="35" spans="1:10" ht="16.5" thickBot="1">
      <c r="B35" s="53" t="s">
        <v>15</v>
      </c>
      <c r="C35" s="53"/>
      <c r="D35" s="53"/>
      <c r="E35" s="53"/>
      <c r="F35" s="53"/>
      <c r="G35" s="53"/>
      <c r="H35" s="16" t="str">
        <f>IF(SUM(H26:H30)&lt;&gt;0,IF(AND(F32&lt;&gt;"",SUM(H26:H30)&lt;&gt;0),CEILING(SUM(H26:H30),F32),SUM(H26:H30)),"")</f>
        <v/>
      </c>
      <c r="J35" s="38"/>
    </row>
    <row r="36" spans="1:10" ht="13.5" thickTop="1">
      <c r="H36" s="9"/>
    </row>
    <row r="37" spans="1:10">
      <c r="A37" s="81" t="s">
        <v>40</v>
      </c>
      <c r="B37" s="1" t="s">
        <v>63</v>
      </c>
    </row>
    <row r="38" spans="1:10">
      <c r="A38" s="81"/>
      <c r="B38" s="1" t="s">
        <v>66</v>
      </c>
    </row>
    <row r="39" spans="1:10" ht="4.5" customHeight="1">
      <c r="B39" s="11"/>
      <c r="C39" s="11"/>
      <c r="D39" s="11"/>
      <c r="E39" s="11"/>
      <c r="F39" s="11"/>
      <c r="G39" s="11"/>
      <c r="H39" s="11"/>
    </row>
    <row r="40" spans="1:10">
      <c r="A40" s="81" t="s">
        <v>40</v>
      </c>
      <c r="B40" s="41" t="s">
        <v>42</v>
      </c>
      <c r="C40" s="41"/>
      <c r="D40" s="42"/>
      <c r="E40" s="50" t="s">
        <v>55</v>
      </c>
    </row>
    <row r="41" spans="1:10">
      <c r="A41" s="81"/>
      <c r="B41" s="43"/>
      <c r="C41" s="43"/>
      <c r="D41" s="51" t="s">
        <v>52</v>
      </c>
      <c r="E41" s="52" t="s">
        <v>53</v>
      </c>
      <c r="F41" s="2"/>
      <c r="G41" s="2"/>
      <c r="H41" s="2"/>
    </row>
    <row r="42" spans="1:10"/>
    <row r="43" spans="1:10" ht="15.75">
      <c r="B43" s="14" t="s">
        <v>37</v>
      </c>
    </row>
    <row r="44" spans="1:10"/>
    <row r="45" spans="1:10" ht="17.100000000000001" customHeight="1">
      <c r="B45" s="1" t="s">
        <v>38</v>
      </c>
      <c r="D45" s="77"/>
      <c r="E45" s="77"/>
      <c r="F45" s="77"/>
      <c r="G45" s="77"/>
      <c r="H45" s="77"/>
    </row>
    <row r="46" spans="1:10" ht="17.100000000000001" customHeight="1">
      <c r="D46" s="78"/>
      <c r="E46" s="78"/>
      <c r="F46" s="78"/>
      <c r="G46" s="78"/>
      <c r="H46" s="78"/>
    </row>
    <row r="47" spans="1:10" ht="17.100000000000001" customHeight="1">
      <c r="D47" s="78"/>
      <c r="E47" s="78"/>
      <c r="F47" s="78"/>
      <c r="G47" s="78"/>
      <c r="H47" s="78"/>
    </row>
    <row r="48" spans="1:10" ht="17.100000000000001" customHeight="1">
      <c r="D48" s="78"/>
      <c r="E48" s="78"/>
      <c r="F48" s="78"/>
      <c r="G48" s="78"/>
      <c r="H48" s="78"/>
    </row>
    <row r="49" spans="1:8" ht="17.100000000000001" customHeight="1">
      <c r="D49" s="78"/>
      <c r="E49" s="78"/>
      <c r="F49" s="78"/>
      <c r="G49" s="78"/>
      <c r="H49" s="78"/>
    </row>
    <row r="50" spans="1:8" ht="17.100000000000001" customHeight="1">
      <c r="B50" s="1" t="s">
        <v>39</v>
      </c>
      <c r="D50" s="78"/>
      <c r="E50" s="78"/>
      <c r="F50" s="78"/>
      <c r="G50" s="78"/>
      <c r="H50" s="78"/>
    </row>
    <row r="51" spans="1:8" ht="17.100000000000001" customHeight="1">
      <c r="D51" s="78"/>
      <c r="E51" s="78"/>
      <c r="F51" s="78"/>
      <c r="G51" s="78"/>
      <c r="H51" s="78"/>
    </row>
    <row r="52" spans="1:8" ht="17.100000000000001" customHeight="1">
      <c r="D52" s="78"/>
      <c r="E52" s="78"/>
      <c r="F52" s="78"/>
      <c r="G52" s="78"/>
      <c r="H52" s="78"/>
    </row>
    <row r="53" spans="1:8"/>
    <row r="54" spans="1:8" ht="17.100000000000001" customHeight="1">
      <c r="B54" s="1" t="s">
        <v>33</v>
      </c>
      <c r="C54" s="26"/>
      <c r="D54" s="3" t="s">
        <v>41</v>
      </c>
      <c r="E54" s="79"/>
      <c r="F54" s="79"/>
      <c r="G54" s="79"/>
    </row>
    <row r="55" spans="1:8"/>
    <row r="56" spans="1:8"/>
    <row r="57" spans="1:8"/>
    <row r="58" spans="1:8"/>
    <row r="59" spans="1:8" s="15" customFormat="1" ht="15.75">
      <c r="A59" s="34" t="s">
        <v>7</v>
      </c>
      <c r="B59" s="14" t="s">
        <v>8</v>
      </c>
    </row>
    <row r="60" spans="1:8">
      <c r="B60" s="2"/>
      <c r="C60" s="2"/>
      <c r="D60" s="12" t="s">
        <v>11</v>
      </c>
      <c r="E60" s="65" t="s">
        <v>49</v>
      </c>
      <c r="F60" s="44" t="s">
        <v>50</v>
      </c>
      <c r="G60" s="60" t="s">
        <v>47</v>
      </c>
      <c r="H60" s="40" t="s">
        <v>48</v>
      </c>
    </row>
    <row r="61" spans="1:8" ht="17.100000000000001" customHeight="1">
      <c r="B61" s="1" t="s">
        <v>46</v>
      </c>
      <c r="D61" s="23"/>
      <c r="E61" s="66"/>
      <c r="F61" s="70" t="str">
        <f>IF(D61-E61&lt;&gt;0,D61-E61,"")</f>
        <v/>
      </c>
      <c r="G61" s="71">
        <v>1.5</v>
      </c>
      <c r="H61" s="63" t="str">
        <f>IF(F61="","",F61*G61)</f>
        <v/>
      </c>
    </row>
    <row r="62" spans="1:8" ht="17.100000000000001" customHeight="1">
      <c r="B62" s="1" t="s">
        <v>56</v>
      </c>
      <c r="D62" s="20"/>
      <c r="E62" s="67"/>
      <c r="F62" s="69" t="str">
        <f t="shared" ref="F62:F64" si="0">IF(D62-E62&lt;&gt;0,D62-E62,"")</f>
        <v/>
      </c>
      <c r="G62" s="71">
        <v>1.5</v>
      </c>
      <c r="H62" s="64" t="str">
        <f t="shared" ref="H62:H80" si="1">IF(F62="","",F62*G62)</f>
        <v/>
      </c>
    </row>
    <row r="63" spans="1:8" ht="17.100000000000001" customHeight="1">
      <c r="B63" s="1" t="s">
        <v>9</v>
      </c>
      <c r="D63" s="20"/>
      <c r="E63" s="67"/>
      <c r="F63" s="69" t="str">
        <f t="shared" si="0"/>
        <v/>
      </c>
      <c r="G63" s="71">
        <v>1.5</v>
      </c>
      <c r="H63" s="64" t="str">
        <f t="shared" si="1"/>
        <v/>
      </c>
    </row>
    <row r="64" spans="1:8" ht="17.100000000000001" customHeight="1">
      <c r="B64" s="1" t="s">
        <v>57</v>
      </c>
      <c r="D64" s="20"/>
      <c r="E64" s="67"/>
      <c r="F64" s="69" t="str">
        <f t="shared" si="0"/>
        <v/>
      </c>
      <c r="G64" s="71">
        <v>1.5</v>
      </c>
      <c r="H64" s="64" t="str">
        <f t="shared" si="1"/>
        <v/>
      </c>
    </row>
    <row r="65" spans="2:8" ht="5.0999999999999996" customHeight="1">
      <c r="D65" s="22"/>
      <c r="E65" s="68"/>
      <c r="G65" s="71"/>
      <c r="H65" s="24"/>
    </row>
    <row r="66" spans="2:8" ht="17.100000000000001" customHeight="1">
      <c r="B66" s="1" t="s">
        <v>44</v>
      </c>
      <c r="D66" s="20"/>
      <c r="E66" s="67"/>
      <c r="F66" s="69" t="str">
        <f t="shared" ref="F66:F68" si="2">IF(D66-E66&lt;&gt;0,D66-E66,"")</f>
        <v/>
      </c>
      <c r="G66" s="71">
        <v>1</v>
      </c>
      <c r="H66" s="49" t="str">
        <f t="shared" si="1"/>
        <v/>
      </c>
    </row>
    <row r="67" spans="2:8" ht="17.100000000000001" customHeight="1">
      <c r="B67" s="1" t="s">
        <v>45</v>
      </c>
      <c r="D67" s="20"/>
      <c r="E67" s="67"/>
      <c r="F67" s="69" t="str">
        <f t="shared" si="2"/>
        <v/>
      </c>
      <c r="G67" s="71">
        <v>1.5</v>
      </c>
      <c r="H67" s="64" t="str">
        <f t="shared" si="1"/>
        <v/>
      </c>
    </row>
    <row r="68" spans="2:8" ht="17.100000000000001" customHeight="1">
      <c r="B68" s="1" t="s">
        <v>43</v>
      </c>
      <c r="D68" s="20"/>
      <c r="E68" s="67"/>
      <c r="F68" s="69" t="str">
        <f t="shared" si="2"/>
        <v/>
      </c>
      <c r="G68" s="71">
        <v>1</v>
      </c>
      <c r="H68" s="64" t="str">
        <f t="shared" si="1"/>
        <v/>
      </c>
    </row>
    <row r="69" spans="2:8" ht="5.0999999999999996" customHeight="1">
      <c r="D69" s="22"/>
      <c r="E69" s="68"/>
      <c r="G69" s="71"/>
      <c r="H69" s="24"/>
    </row>
    <row r="70" spans="2:8" ht="17.100000000000001" customHeight="1">
      <c r="B70" s="1" t="s">
        <v>58</v>
      </c>
      <c r="D70" s="20"/>
      <c r="E70" s="67"/>
      <c r="F70" s="69" t="str">
        <f t="shared" ref="F70:F72" si="3">IF(D70-E70&lt;&gt;0,D70-E70,"")</f>
        <v/>
      </c>
      <c r="G70" s="71">
        <v>1</v>
      </c>
      <c r="H70" s="49" t="str">
        <f t="shared" si="1"/>
        <v/>
      </c>
    </row>
    <row r="71" spans="2:8" ht="17.100000000000001" customHeight="1">
      <c r="B71" s="1" t="s">
        <v>59</v>
      </c>
      <c r="D71" s="20"/>
      <c r="E71" s="67"/>
      <c r="F71" s="69" t="str">
        <f t="shared" si="3"/>
        <v/>
      </c>
      <c r="G71" s="71">
        <v>1</v>
      </c>
      <c r="H71" s="64" t="str">
        <f t="shared" si="1"/>
        <v/>
      </c>
    </row>
    <row r="72" spans="2:8" ht="17.100000000000001" customHeight="1">
      <c r="B72" s="1" t="s">
        <v>10</v>
      </c>
      <c r="D72" s="20"/>
      <c r="E72" s="67"/>
      <c r="F72" s="69" t="str">
        <f t="shared" si="3"/>
        <v/>
      </c>
      <c r="G72" s="71">
        <v>1.5</v>
      </c>
      <c r="H72" s="64" t="str">
        <f t="shared" si="1"/>
        <v/>
      </c>
    </row>
    <row r="73" spans="2:8" ht="5.0999999999999996" customHeight="1">
      <c r="D73" s="22"/>
      <c r="E73" s="68"/>
      <c r="G73" s="71"/>
      <c r="H73" s="24"/>
    </row>
    <row r="74" spans="2:8" ht="17.100000000000001" customHeight="1">
      <c r="B74" s="80"/>
      <c r="C74" s="80"/>
      <c r="D74" s="20"/>
      <c r="E74" s="67"/>
      <c r="F74" s="69" t="str">
        <f t="shared" ref="F74:F77" si="4">IF(D74-E74&lt;&gt;0,D74-E74,"")</f>
        <v/>
      </c>
      <c r="G74" s="72"/>
      <c r="H74" s="49" t="str">
        <f t="shared" si="1"/>
        <v/>
      </c>
    </row>
    <row r="75" spans="2:8" ht="17.100000000000001" customHeight="1">
      <c r="B75" s="80"/>
      <c r="C75" s="80"/>
      <c r="D75" s="20"/>
      <c r="E75" s="67"/>
      <c r="F75" s="69" t="str">
        <f t="shared" si="4"/>
        <v/>
      </c>
      <c r="G75" s="72"/>
      <c r="H75" s="64" t="str">
        <f t="shared" si="1"/>
        <v/>
      </c>
    </row>
    <row r="76" spans="2:8" ht="17.100000000000001" customHeight="1">
      <c r="B76" s="80"/>
      <c r="C76" s="80"/>
      <c r="D76" s="20"/>
      <c r="E76" s="67"/>
      <c r="F76" s="69" t="str">
        <f t="shared" si="4"/>
        <v/>
      </c>
      <c r="G76" s="72"/>
      <c r="H76" s="64" t="str">
        <f t="shared" si="1"/>
        <v/>
      </c>
    </row>
    <row r="77" spans="2:8" ht="17.100000000000001" customHeight="1">
      <c r="B77" s="80"/>
      <c r="C77" s="80"/>
      <c r="D77" s="20"/>
      <c r="E77" s="67"/>
      <c r="F77" s="69" t="str">
        <f t="shared" si="4"/>
        <v/>
      </c>
      <c r="G77" s="72"/>
      <c r="H77" s="64" t="str">
        <f t="shared" si="1"/>
        <v/>
      </c>
    </row>
    <row r="78" spans="2:8" ht="5.0999999999999996" customHeight="1">
      <c r="B78" s="11"/>
      <c r="C78" s="11"/>
      <c r="D78" s="17"/>
      <c r="E78" s="17"/>
      <c r="F78" s="17"/>
      <c r="G78" s="71"/>
      <c r="H78" s="24"/>
    </row>
    <row r="79" spans="2:8" ht="17.100000000000001" customHeight="1">
      <c r="B79" s="11" t="s">
        <v>16</v>
      </c>
      <c r="C79" s="11"/>
      <c r="D79" s="17"/>
      <c r="E79" s="17"/>
      <c r="F79" s="20"/>
      <c r="G79" s="71">
        <v>0.5</v>
      </c>
      <c r="H79" s="49" t="str">
        <f t="shared" si="1"/>
        <v/>
      </c>
    </row>
    <row r="80" spans="2:8" ht="17.100000000000001" customHeight="1">
      <c r="B80" s="11" t="s">
        <v>17</v>
      </c>
      <c r="C80" s="11"/>
      <c r="D80" s="17"/>
      <c r="E80" s="17"/>
      <c r="F80" s="20"/>
      <c r="G80" s="71">
        <v>0.5</v>
      </c>
      <c r="H80" s="49" t="str">
        <f t="shared" si="1"/>
        <v/>
      </c>
    </row>
    <row r="81" spans="1:8" ht="5.0999999999999996" customHeight="1" thickBot="1">
      <c r="B81" s="6"/>
      <c r="C81" s="6"/>
      <c r="D81" s="8"/>
      <c r="E81" s="8"/>
      <c r="F81" s="25"/>
      <c r="G81" s="7"/>
      <c r="H81" s="7"/>
    </row>
    <row r="82" spans="1:8"/>
    <row r="83" spans="1:8" ht="13.5" thickBot="1">
      <c r="B83" s="5" t="s">
        <v>13</v>
      </c>
      <c r="H83" s="13" t="str">
        <f>IF(SUM(H61:H80)&lt;&gt;0,SUM(H61:H80),"")</f>
        <v/>
      </c>
    </row>
    <row r="84" spans="1:8" ht="13.5" thickTop="1"/>
    <row r="85" spans="1:8" ht="15.75">
      <c r="A85" s="34" t="s">
        <v>36</v>
      </c>
      <c r="B85" s="14" t="s">
        <v>29</v>
      </c>
      <c r="C85" s="15" t="s">
        <v>30</v>
      </c>
      <c r="D85" s="15"/>
      <c r="E85" s="15"/>
      <c r="F85" s="15"/>
      <c r="G85" s="15"/>
      <c r="H85" s="15"/>
    </row>
    <row r="86" spans="1:8"/>
    <row r="87" spans="1:8">
      <c r="B87" s="29" t="s">
        <v>33</v>
      </c>
      <c r="C87" s="56" t="s">
        <v>31</v>
      </c>
      <c r="D87" s="12"/>
      <c r="E87" s="57"/>
      <c r="F87" s="12" t="s">
        <v>32</v>
      </c>
      <c r="G87" s="60" t="s">
        <v>51</v>
      </c>
      <c r="H87" s="40" t="s">
        <v>48</v>
      </c>
    </row>
    <row r="88" spans="1:8" ht="5.0999999999999996" customHeight="1">
      <c r="C88" s="58"/>
      <c r="D88" s="35"/>
      <c r="E88" s="59"/>
      <c r="F88" s="11"/>
      <c r="G88" s="61"/>
      <c r="H88" s="24" t="str">
        <f t="shared" ref="H88:H94" si="5">IF(F88=0,"",F88*G88)</f>
        <v/>
      </c>
    </row>
    <row r="89" spans="1:8" ht="17.100000000000001" customHeight="1" thickBot="1">
      <c r="B89" s="36"/>
      <c r="C89" s="73"/>
      <c r="D89" s="74"/>
      <c r="E89" s="75"/>
      <c r="F89" s="37"/>
      <c r="G89" s="62"/>
      <c r="H89" s="54" t="str">
        <f t="shared" si="5"/>
        <v/>
      </c>
    </row>
    <row r="90" spans="1:8" ht="17.100000000000001" customHeight="1" thickTop="1" thickBot="1">
      <c r="B90" s="36"/>
      <c r="C90" s="73"/>
      <c r="D90" s="74"/>
      <c r="E90" s="75"/>
      <c r="F90" s="37"/>
      <c r="G90" s="62"/>
      <c r="H90" s="55" t="str">
        <f t="shared" si="5"/>
        <v/>
      </c>
    </row>
    <row r="91" spans="1:8" ht="17.100000000000001" customHeight="1" thickTop="1" thickBot="1">
      <c r="B91" s="36"/>
      <c r="C91" s="73"/>
      <c r="D91" s="74"/>
      <c r="E91" s="75"/>
      <c r="F91" s="37"/>
      <c r="G91" s="62"/>
      <c r="H91" s="55" t="str">
        <f t="shared" si="5"/>
        <v/>
      </c>
    </row>
    <row r="92" spans="1:8" ht="17.100000000000001" customHeight="1" thickTop="1" thickBot="1">
      <c r="B92" s="36"/>
      <c r="C92" s="73"/>
      <c r="D92" s="74"/>
      <c r="E92" s="75"/>
      <c r="F92" s="37"/>
      <c r="G92" s="62"/>
      <c r="H92" s="55" t="str">
        <f t="shared" si="5"/>
        <v/>
      </c>
    </row>
    <row r="93" spans="1:8" ht="17.100000000000001" customHeight="1" thickTop="1" thickBot="1">
      <c r="B93" s="36"/>
      <c r="C93" s="73"/>
      <c r="D93" s="74"/>
      <c r="E93" s="75"/>
      <c r="F93" s="37"/>
      <c r="G93" s="62"/>
      <c r="H93" s="55" t="str">
        <f t="shared" si="5"/>
        <v/>
      </c>
    </row>
    <row r="94" spans="1:8" ht="17.100000000000001" customHeight="1" thickTop="1" thickBot="1">
      <c r="B94" s="36"/>
      <c r="C94" s="73"/>
      <c r="D94" s="74"/>
      <c r="E94" s="75"/>
      <c r="F94" s="37"/>
      <c r="G94" s="62"/>
      <c r="H94" s="55" t="str">
        <f t="shared" si="5"/>
        <v/>
      </c>
    </row>
    <row r="95" spans="1:8" ht="5.0999999999999996" customHeight="1" thickTop="1" thickBot="1">
      <c r="B95" s="6"/>
      <c r="C95" s="6"/>
      <c r="D95" s="8"/>
      <c r="E95" s="8"/>
      <c r="F95" s="25"/>
      <c r="G95" s="7"/>
      <c r="H95" s="7"/>
    </row>
    <row r="96" spans="1:8"/>
    <row r="97" spans="2:8" ht="13.5" thickBot="1">
      <c r="B97" s="5" t="s">
        <v>28</v>
      </c>
      <c r="H97" s="30" t="str">
        <f>IF(SUM(H88:H94)&lt;&gt;0,SUM(H88:H94),"")</f>
        <v/>
      </c>
    </row>
    <row r="98" spans="2:8" ht="13.5" thickTop="1"/>
    <row r="99" spans="2:8"/>
    <row r="100" spans="2:8"/>
    <row r="101" spans="2:8"/>
    <row r="102" spans="2:8"/>
    <row r="103" spans="2:8">
      <c r="F103" s="32" t="s">
        <v>34</v>
      </c>
    </row>
    <row r="104" spans="2:8">
      <c r="F104" s="32" t="s">
        <v>35</v>
      </c>
    </row>
    <row r="105" spans="2:8">
      <c r="F105" s="32" t="s">
        <v>62</v>
      </c>
    </row>
    <row r="106" spans="2:8">
      <c r="F106" s="33"/>
    </row>
    <row r="107" spans="2:8">
      <c r="E107" s="47"/>
    </row>
    <row r="108" spans="2:8">
      <c r="E108" s="47" t="s">
        <v>54</v>
      </c>
      <c r="F108" s="48" t="s">
        <v>64</v>
      </c>
    </row>
    <row r="109" spans="2:8"/>
    <row r="110" spans="2:8"/>
    <row r="111" spans="2:8"/>
  </sheetData>
  <mergeCells count="22">
    <mergeCell ref="C92:E92"/>
    <mergeCell ref="B75:C75"/>
    <mergeCell ref="B76:C76"/>
    <mergeCell ref="B77:C77"/>
    <mergeCell ref="A37:A38"/>
    <mergeCell ref="A40:A41"/>
    <mergeCell ref="C94:E94"/>
    <mergeCell ref="C4:E4"/>
    <mergeCell ref="C89:E89"/>
    <mergeCell ref="C90:E90"/>
    <mergeCell ref="C91:E91"/>
    <mergeCell ref="D45:H45"/>
    <mergeCell ref="D46:H46"/>
    <mergeCell ref="D47:H47"/>
    <mergeCell ref="D48:H48"/>
    <mergeCell ref="D49:H49"/>
    <mergeCell ref="C93:E93"/>
    <mergeCell ref="D50:H50"/>
    <mergeCell ref="D51:H51"/>
    <mergeCell ref="D52:H52"/>
    <mergeCell ref="E54:G54"/>
    <mergeCell ref="B74:C74"/>
  </mergeCells>
  <phoneticPr fontId="0" type="noConversion"/>
  <hyperlinks>
    <hyperlink ref="F108" r:id="rId1"/>
  </hyperlinks>
  <printOptions horizontalCentered="1"/>
  <pageMargins left="0.39370078740157483" right="0.39370078740157483" top="0.47244094488188981" bottom="0.59055118110236227" header="0.39370078740157483" footer="0.39370078740157483"/>
  <pageSetup paperSize="9" orientation="portrait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Abrechnung_Arminenhütte</vt:lpstr>
      <vt:lpstr>Abrechnung_Arminenhütte!Druckbereich</vt:lpstr>
    </vt:vector>
  </TitlesOfParts>
  <Company>Boehringer Maschinen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Pfeiffer</dc:creator>
  <cp:lastModifiedBy>Jürgen Linke</cp:lastModifiedBy>
  <cp:lastPrinted>2020-07-23T06:12:55Z</cp:lastPrinted>
  <dcterms:created xsi:type="dcterms:W3CDTF">2002-07-15T19:29:35Z</dcterms:created>
  <dcterms:modified xsi:type="dcterms:W3CDTF">2020-07-23T06:14:25Z</dcterms:modified>
</cp:coreProperties>
</file>